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feb2019\Inge\Dossiers\PROJECTEN\POPERINGE - Boeschepestraat\"/>
    </mc:Choice>
  </mc:AlternateContent>
  <xr:revisionPtr revIDLastSave="0" documentId="13_ncr:1_{25AD16AD-C357-4626-8D1C-08BE93BEAD2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Blad1!$A$1:$O$18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I12" i="1" l="1"/>
  <c r="I13" i="1" s="1"/>
  <c r="I14" i="1" s="1"/>
  <c r="I15" i="1" s="1"/>
  <c r="L11" i="1" l="1"/>
  <c r="J11" i="1"/>
  <c r="H5" i="1"/>
  <c r="I4" i="1"/>
  <c r="G12" i="1"/>
  <c r="G13" i="1" s="1"/>
  <c r="G14" i="1" s="1"/>
  <c r="G15" i="1" s="1"/>
  <c r="I8" i="1" l="1"/>
  <c r="I9" i="1" s="1"/>
  <c r="J9" i="1" s="1"/>
  <c r="I5" i="1"/>
  <c r="L5" i="1" s="1"/>
  <c r="H14" i="1"/>
  <c r="L13" i="1"/>
  <c r="L12" i="1"/>
  <c r="J13" i="1"/>
  <c r="J12" i="1"/>
  <c r="H13" i="1"/>
  <c r="H12" i="1"/>
  <c r="H11" i="1"/>
  <c r="M11" i="1" s="1"/>
  <c r="N11" i="1" s="1"/>
  <c r="H9" i="1"/>
  <c r="H8" i="1"/>
  <c r="J8" i="1" l="1"/>
  <c r="M8" i="1" s="1"/>
  <c r="L8" i="1"/>
  <c r="J5" i="1"/>
  <c r="M5" i="1" s="1"/>
  <c r="N5" i="1" s="1"/>
  <c r="L9" i="1"/>
  <c r="M13" i="1"/>
  <c r="N13" i="1" s="1"/>
  <c r="J14" i="1"/>
  <c r="M14" i="1" s="1"/>
  <c r="M9" i="1"/>
  <c r="H16" i="1"/>
  <c r="M12" i="1"/>
  <c r="N12" i="1" s="1"/>
  <c r="J15" i="1"/>
  <c r="L15" i="1"/>
  <c r="H15" i="1"/>
  <c r="L14" i="1"/>
  <c r="J4" i="1"/>
  <c r="H4" i="1"/>
  <c r="N8" i="1" l="1"/>
  <c r="N9" i="1"/>
  <c r="M15" i="1"/>
  <c r="N15" i="1" s="1"/>
  <c r="M4" i="1"/>
  <c r="N14" i="1"/>
  <c r="L16" i="1"/>
  <c r="J16" i="1"/>
  <c r="M16" i="1" s="1"/>
  <c r="L4" i="1"/>
  <c r="N4" i="1" l="1"/>
  <c r="N16" i="1"/>
  <c r="G17" i="1"/>
  <c r="I17" i="1" l="1"/>
  <c r="L17" i="1" l="1"/>
</calcChain>
</file>

<file path=xl/sharedStrings.xml><?xml version="1.0" encoding="utf-8"?>
<sst xmlns="http://schemas.openxmlformats.org/spreadsheetml/2006/main" count="31" uniqueCount="30">
  <si>
    <t>grondwaarde</t>
  </si>
  <si>
    <t>reg 10%</t>
  </si>
  <si>
    <t>constructie</t>
  </si>
  <si>
    <t>btw 21%</t>
  </si>
  <si>
    <t>grond + constr.</t>
  </si>
  <si>
    <t>Totaal kosten</t>
  </si>
  <si>
    <t>Alg. Totaal</t>
  </si>
  <si>
    <t>raming notaris</t>
  </si>
  <si>
    <t>garage 1</t>
  </si>
  <si>
    <t>garage2</t>
  </si>
  <si>
    <t>garage3</t>
  </si>
  <si>
    <t>garage4</t>
  </si>
  <si>
    <t>garage5</t>
  </si>
  <si>
    <t>garage dubbel</t>
  </si>
  <si>
    <t>verkocht</t>
  </si>
  <si>
    <t>app 0-1</t>
  </si>
  <si>
    <t>app 01-01</t>
  </si>
  <si>
    <t>app 01-02</t>
  </si>
  <si>
    <t>app 02-01</t>
  </si>
  <si>
    <t>app 02-02</t>
  </si>
  <si>
    <t>app 0-2</t>
  </si>
  <si>
    <t>glvl: app vooraan</t>
  </si>
  <si>
    <t>glvl: app achteraan</t>
  </si>
  <si>
    <t>niv+2: app rechts</t>
  </si>
  <si>
    <t>niv+2: app links</t>
  </si>
  <si>
    <t xml:space="preserve">6 appartementen luc perdu poperinge </t>
  </si>
  <si>
    <t>terras</t>
  </si>
  <si>
    <t>app</t>
  </si>
  <si>
    <t>niv+1: app rechts</t>
  </si>
  <si>
    <t>niv+1: app links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</si>
</sst>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€-1];[Red]\-#,##0.00\ [$€-1]"/>
    <numFmt numFmtId="166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indexed="13"/>
      <name val="Calibri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</font>
    <font>
      <sz val="9"/>
      <color indexed="8"/>
      <name val="Calibri"/>
    </font>
    <font>
      <b/>
      <i/>
      <sz val="8"/>
      <name val="Calibri"/>
      <family val="2"/>
    </font>
    <font>
      <i/>
      <sz val="8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2" borderId="2" xfId="0" applyFont="1" applyFill="1" applyBorder="1"/>
    <xf numFmtId="164" fontId="5" fillId="2" borderId="0" xfId="0" applyNumberFormat="1" applyFont="1" applyFill="1"/>
    <xf numFmtId="165" fontId="2" fillId="3" borderId="1" xfId="0" applyNumberFormat="1" applyFont="1" applyFill="1" applyBorder="1"/>
    <xf numFmtId="165" fontId="2" fillId="2" borderId="1" xfId="0" applyNumberFormat="1" applyFont="1" applyFill="1" applyBorder="1"/>
    <xf numFmtId="0" fontId="4" fillId="0" borderId="1" xfId="0" applyFont="1" applyBorder="1"/>
    <xf numFmtId="4" fontId="6" fillId="0" borderId="0" xfId="0" applyNumberFormat="1" applyFont="1"/>
    <xf numFmtId="0" fontId="4" fillId="0" borderId="1" xfId="0" applyFont="1" applyFill="1" applyBorder="1"/>
    <xf numFmtId="166" fontId="2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4" fontId="8" fillId="4" borderId="0" xfId="0" applyNumberFormat="1" applyFont="1" applyFill="1"/>
    <xf numFmtId="165" fontId="8" fillId="4" borderId="1" xfId="0" applyNumberFormat="1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166" fontId="8" fillId="4" borderId="1" xfId="0" applyNumberFormat="1" applyFont="1" applyFill="1" applyBorder="1"/>
    <xf numFmtId="0" fontId="9" fillId="4" borderId="0" xfId="0" applyFont="1" applyFill="1"/>
    <xf numFmtId="0" fontId="3" fillId="0" borderId="1" xfId="0" applyFont="1" applyBorder="1" applyAlignment="1">
      <alignment horizontal="center"/>
    </xf>
    <xf numFmtId="165" fontId="2" fillId="0" borderId="1" xfId="0" applyNumberFormat="1" applyFont="1" applyFill="1" applyBorder="1"/>
    <xf numFmtId="0" fontId="0" fillId="0" borderId="3" xfId="0" applyBorder="1"/>
    <xf numFmtId="0" fontId="2" fillId="0" borderId="3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workbookViewId="0">
      <selection activeCell="B8" sqref="B8"/>
    </sheetView>
  </sheetViews>
  <sheetFormatPr defaultRowHeight="15" x14ac:dyDescent="0.25"/>
  <cols>
    <col min="1" max="1" width="16.42578125" customWidth="1"/>
    <col min="2" max="2" width="23.42578125" customWidth="1"/>
    <col min="4" max="4" width="5.85546875" customWidth="1"/>
    <col min="5" max="5" width="2.85546875" customWidth="1"/>
    <col min="6" max="6" width="1.28515625" customWidth="1"/>
    <col min="7" max="7" width="9.85546875" bestFit="1" customWidth="1"/>
    <col min="9" max="9" width="11.140625" bestFit="1" customWidth="1"/>
    <col min="10" max="10" width="12.140625" bestFit="1" customWidth="1"/>
    <col min="12" max="12" width="11.140625" bestFit="1" customWidth="1"/>
    <col min="14" max="14" width="11.5703125" customWidth="1"/>
    <col min="15" max="15" width="9.140625" customWidth="1"/>
    <col min="16" max="16" width="12.28515625" customWidth="1"/>
    <col min="17" max="17" width="12.7109375" customWidth="1"/>
    <col min="18" max="18" width="11.42578125" bestFit="1" customWidth="1"/>
  </cols>
  <sheetData>
    <row r="1" spans="1:18" x14ac:dyDescent="0.25">
      <c r="A1" t="s">
        <v>25</v>
      </c>
    </row>
    <row r="2" spans="1:18" x14ac:dyDescent="0.25">
      <c r="K2" s="1"/>
      <c r="L2" s="1"/>
      <c r="M2" s="1"/>
      <c r="N2" s="1"/>
    </row>
    <row r="3" spans="1:18" x14ac:dyDescent="0.25">
      <c r="A3" s="2"/>
      <c r="B3" s="2"/>
      <c r="C3" s="23" t="s">
        <v>27</v>
      </c>
      <c r="D3" s="23" t="s">
        <v>26</v>
      </c>
      <c r="E3" s="3"/>
      <c r="F3" s="3"/>
      <c r="G3" s="4" t="s">
        <v>0</v>
      </c>
      <c r="H3" s="5" t="s">
        <v>1</v>
      </c>
      <c r="I3" s="4" t="s">
        <v>2</v>
      </c>
      <c r="J3" s="5" t="s">
        <v>3</v>
      </c>
      <c r="K3" s="6" t="s">
        <v>7</v>
      </c>
      <c r="L3" s="7" t="s">
        <v>4</v>
      </c>
      <c r="M3" s="6" t="s">
        <v>5</v>
      </c>
      <c r="N3" s="7" t="s">
        <v>6</v>
      </c>
    </row>
    <row r="4" spans="1:18" x14ac:dyDescent="0.25">
      <c r="A4" s="13" t="s">
        <v>15</v>
      </c>
      <c r="B4" s="13" t="s">
        <v>21</v>
      </c>
      <c r="C4" s="2">
        <v>83.02</v>
      </c>
      <c r="D4" s="2">
        <v>8.83</v>
      </c>
      <c r="E4" s="14"/>
      <c r="F4">
        <v>185</v>
      </c>
      <c r="G4" s="8">
        <v>42000</v>
      </c>
      <c r="H4" s="9">
        <f>G4*0.1</f>
        <v>4200</v>
      </c>
      <c r="I4" s="10">
        <f>208000-G4</f>
        <v>166000</v>
      </c>
      <c r="J4" s="9">
        <f>I4*0.21</f>
        <v>34860</v>
      </c>
      <c r="K4" s="9">
        <v>4500</v>
      </c>
      <c r="L4" s="10">
        <f>G4+I4</f>
        <v>208000</v>
      </c>
      <c r="M4" s="9">
        <f>H4+J4+K4</f>
        <v>43560</v>
      </c>
      <c r="N4" s="10">
        <f>L4+M4</f>
        <v>251560</v>
      </c>
      <c r="Q4" s="15"/>
      <c r="R4" s="16"/>
    </row>
    <row r="5" spans="1:18" x14ac:dyDescent="0.25">
      <c r="A5" s="13" t="s">
        <v>20</v>
      </c>
      <c r="B5" s="13" t="s">
        <v>22</v>
      </c>
      <c r="C5" s="2">
        <v>83.09</v>
      </c>
      <c r="D5" s="2">
        <v>32.24</v>
      </c>
      <c r="E5" s="14"/>
      <c r="F5">
        <v>220</v>
      </c>
      <c r="G5" s="8">
        <v>53025</v>
      </c>
      <c r="H5" s="9">
        <f>G5*0.1</f>
        <v>5302.5</v>
      </c>
      <c r="I5" s="10">
        <f>262600-G5</f>
        <v>209575</v>
      </c>
      <c r="J5" s="9">
        <f>I5*0.21</f>
        <v>44010.75</v>
      </c>
      <c r="K5" s="9">
        <v>4500</v>
      </c>
      <c r="L5" s="10">
        <f>G5+I5</f>
        <v>262600</v>
      </c>
      <c r="M5" s="9">
        <f>H5+J5+K5</f>
        <v>53813.25</v>
      </c>
      <c r="N5" s="10">
        <f>L5+M5</f>
        <v>316413.25</v>
      </c>
      <c r="Q5" s="15"/>
      <c r="R5" s="16"/>
    </row>
    <row r="6" spans="1:18" x14ac:dyDescent="0.25">
      <c r="A6" s="19" t="s">
        <v>16</v>
      </c>
      <c r="B6" s="19" t="s">
        <v>28</v>
      </c>
      <c r="C6" s="20">
        <v>61.46</v>
      </c>
      <c r="D6" s="20">
        <v>13.7</v>
      </c>
      <c r="E6" s="21"/>
      <c r="F6" s="22"/>
      <c r="G6" s="17"/>
      <c r="H6" s="18"/>
      <c r="I6" s="18"/>
      <c r="J6" s="18"/>
      <c r="K6" s="18"/>
      <c r="L6" s="18"/>
      <c r="M6" s="18"/>
      <c r="N6" s="18"/>
      <c r="O6" s="22" t="s">
        <v>14</v>
      </c>
      <c r="Q6" s="15"/>
      <c r="R6" s="16"/>
    </row>
    <row r="7" spans="1:18" x14ac:dyDescent="0.25">
      <c r="A7" s="19" t="s">
        <v>17</v>
      </c>
      <c r="B7" s="19" t="s">
        <v>29</v>
      </c>
      <c r="C7" s="20">
        <v>60.18</v>
      </c>
      <c r="D7" s="20">
        <v>3.27</v>
      </c>
      <c r="E7" s="21"/>
      <c r="F7" s="22">
        <v>140</v>
      </c>
      <c r="G7" s="17"/>
      <c r="H7" s="18"/>
      <c r="I7" s="18"/>
      <c r="J7" s="18"/>
      <c r="K7" s="18"/>
      <c r="L7" s="18"/>
      <c r="M7" s="18"/>
      <c r="N7" s="18"/>
      <c r="O7" s="22" t="s">
        <v>14</v>
      </c>
      <c r="Q7" s="15"/>
      <c r="R7" s="16"/>
    </row>
    <row r="8" spans="1:18" x14ac:dyDescent="0.25">
      <c r="A8" s="11" t="s">
        <v>18</v>
      </c>
      <c r="B8" s="11" t="s">
        <v>23</v>
      </c>
      <c r="C8" s="2">
        <v>98.54</v>
      </c>
      <c r="D8" s="2">
        <v>3.75</v>
      </c>
      <c r="E8" s="14"/>
      <c r="F8">
        <v>220</v>
      </c>
      <c r="G8" s="8">
        <v>57750</v>
      </c>
      <c r="H8" s="9">
        <f t="shared" ref="H8:H16" si="0">G8*0.1</f>
        <v>5775</v>
      </c>
      <c r="I8" s="10">
        <f>286000-G8</f>
        <v>228250</v>
      </c>
      <c r="J8" s="9">
        <f t="shared" ref="J8:J16" si="1">I8*0.21</f>
        <v>47932.5</v>
      </c>
      <c r="K8" s="9">
        <v>4500</v>
      </c>
      <c r="L8" s="10">
        <f t="shared" ref="L8:L16" si="2">G8+I8</f>
        <v>286000</v>
      </c>
      <c r="M8" s="9">
        <f t="shared" ref="M8:M16" si="3">H8+J8+K8</f>
        <v>58207.5</v>
      </c>
      <c r="N8" s="10">
        <f t="shared" ref="N8:N16" si="4">L8+M8</f>
        <v>344207.5</v>
      </c>
      <c r="Q8" s="15"/>
      <c r="R8" s="16"/>
    </row>
    <row r="9" spans="1:18" x14ac:dyDescent="0.25">
      <c r="A9" s="11" t="s">
        <v>19</v>
      </c>
      <c r="B9" s="11" t="s">
        <v>24</v>
      </c>
      <c r="C9" s="2">
        <v>93.81</v>
      </c>
      <c r="D9" s="2">
        <v>3.42</v>
      </c>
      <c r="E9" s="14"/>
      <c r="F9">
        <v>220</v>
      </c>
      <c r="G9" s="8">
        <v>57750</v>
      </c>
      <c r="H9" s="9">
        <f t="shared" si="0"/>
        <v>5775</v>
      </c>
      <c r="I9" s="10">
        <f>I8</f>
        <v>228250</v>
      </c>
      <c r="J9" s="9">
        <f t="shared" si="1"/>
        <v>47932.5</v>
      </c>
      <c r="K9" s="9">
        <v>4500</v>
      </c>
      <c r="L9" s="10">
        <f t="shared" si="2"/>
        <v>286000</v>
      </c>
      <c r="M9" s="9">
        <f t="shared" si="3"/>
        <v>58207.5</v>
      </c>
      <c r="N9" s="10">
        <f t="shared" si="4"/>
        <v>344207.5</v>
      </c>
      <c r="Q9" s="15"/>
      <c r="R9" s="16"/>
    </row>
    <row r="11" spans="1:18" x14ac:dyDescent="0.25">
      <c r="A11" s="11" t="s">
        <v>8</v>
      </c>
      <c r="B11" s="11"/>
      <c r="C11" s="2"/>
      <c r="D11" s="2"/>
      <c r="E11" s="14"/>
      <c r="F11">
        <v>25</v>
      </c>
      <c r="G11" s="8">
        <v>10000</v>
      </c>
      <c r="H11" s="9">
        <f t="shared" si="0"/>
        <v>1000</v>
      </c>
      <c r="I11" s="10">
        <v>12500</v>
      </c>
      <c r="J11" s="9">
        <f t="shared" ref="J11" si="5">I11*0.21</f>
        <v>2625</v>
      </c>
      <c r="K11" s="9">
        <v>4500</v>
      </c>
      <c r="L11" s="10">
        <f t="shared" ref="L11" si="6">G11+I11</f>
        <v>22500</v>
      </c>
      <c r="M11" s="9">
        <f t="shared" ref="M11" si="7">H11+J11+K11</f>
        <v>8125</v>
      </c>
      <c r="N11" s="10">
        <f t="shared" ref="N11" si="8">L11+M11</f>
        <v>30625</v>
      </c>
      <c r="Q11" s="15"/>
      <c r="R11" s="16"/>
    </row>
    <row r="12" spans="1:18" x14ac:dyDescent="0.25">
      <c r="A12" s="11" t="s">
        <v>9</v>
      </c>
      <c r="B12" s="11"/>
      <c r="C12" s="2"/>
      <c r="D12" s="2"/>
      <c r="E12" s="14"/>
      <c r="F12">
        <v>25</v>
      </c>
      <c r="G12" s="8">
        <f>G11</f>
        <v>10000</v>
      </c>
      <c r="H12" s="9">
        <f t="shared" si="0"/>
        <v>1000</v>
      </c>
      <c r="I12" s="10">
        <f>I11</f>
        <v>12500</v>
      </c>
      <c r="J12" s="9">
        <f t="shared" si="1"/>
        <v>2625</v>
      </c>
      <c r="K12" s="9">
        <v>4500</v>
      </c>
      <c r="L12" s="10">
        <f t="shared" si="2"/>
        <v>22500</v>
      </c>
      <c r="M12" s="9">
        <f t="shared" si="3"/>
        <v>8125</v>
      </c>
      <c r="N12" s="10">
        <f t="shared" si="4"/>
        <v>30625</v>
      </c>
      <c r="Q12" s="15"/>
      <c r="R12" s="16"/>
    </row>
    <row r="13" spans="1:18" x14ac:dyDescent="0.25">
      <c r="A13" s="11" t="s">
        <v>10</v>
      </c>
      <c r="B13" s="11"/>
      <c r="C13" s="2"/>
      <c r="D13" s="2"/>
      <c r="E13" s="14"/>
      <c r="F13">
        <v>25</v>
      </c>
      <c r="G13" s="8">
        <f>G12</f>
        <v>10000</v>
      </c>
      <c r="H13" s="9">
        <f t="shared" si="0"/>
        <v>1000</v>
      </c>
      <c r="I13" s="10">
        <f>I12</f>
        <v>12500</v>
      </c>
      <c r="J13" s="9">
        <f t="shared" si="1"/>
        <v>2625</v>
      </c>
      <c r="K13" s="9">
        <v>4500</v>
      </c>
      <c r="L13" s="10">
        <f t="shared" si="2"/>
        <v>22500</v>
      </c>
      <c r="M13" s="9">
        <f t="shared" si="3"/>
        <v>8125</v>
      </c>
      <c r="N13" s="10">
        <f t="shared" si="4"/>
        <v>30625</v>
      </c>
    </row>
    <row r="14" spans="1:18" x14ac:dyDescent="0.25">
      <c r="A14" s="11" t="s">
        <v>11</v>
      </c>
      <c r="B14" s="11"/>
      <c r="C14" s="2"/>
      <c r="D14" s="2"/>
      <c r="E14" s="14"/>
      <c r="F14">
        <v>25</v>
      </c>
      <c r="G14" s="8">
        <f>G13</f>
        <v>10000</v>
      </c>
      <c r="H14" s="9">
        <f t="shared" si="0"/>
        <v>1000</v>
      </c>
      <c r="I14" s="10">
        <f>I13</f>
        <v>12500</v>
      </c>
      <c r="J14" s="9">
        <f t="shared" si="1"/>
        <v>2625</v>
      </c>
      <c r="K14" s="9">
        <v>4500</v>
      </c>
      <c r="L14" s="10">
        <f t="shared" si="2"/>
        <v>22500</v>
      </c>
      <c r="M14" s="9">
        <f t="shared" si="3"/>
        <v>8125</v>
      </c>
      <c r="N14" s="10">
        <f t="shared" si="4"/>
        <v>30625</v>
      </c>
    </row>
    <row r="15" spans="1:18" x14ac:dyDescent="0.25">
      <c r="A15" s="11" t="s">
        <v>12</v>
      </c>
      <c r="B15" s="11"/>
      <c r="C15" s="2"/>
      <c r="D15" s="2"/>
      <c r="E15" s="14"/>
      <c r="F15">
        <v>25</v>
      </c>
      <c r="G15" s="8">
        <f>G14</f>
        <v>10000</v>
      </c>
      <c r="H15" s="9">
        <f t="shared" si="0"/>
        <v>1000</v>
      </c>
      <c r="I15" s="10">
        <f>I14</f>
        <v>12500</v>
      </c>
      <c r="J15" s="9">
        <f t="shared" si="1"/>
        <v>2625</v>
      </c>
      <c r="K15" s="9">
        <v>4500</v>
      </c>
      <c r="L15" s="10">
        <f t="shared" si="2"/>
        <v>22500</v>
      </c>
      <c r="M15" s="9">
        <f t="shared" si="3"/>
        <v>8125</v>
      </c>
      <c r="N15" s="10">
        <f t="shared" si="4"/>
        <v>30625</v>
      </c>
    </row>
    <row r="16" spans="1:18" x14ac:dyDescent="0.25">
      <c r="A16" s="11" t="s">
        <v>13</v>
      </c>
      <c r="B16" s="11"/>
      <c r="C16" s="2"/>
      <c r="D16" s="2"/>
      <c r="E16" s="14"/>
      <c r="F16">
        <v>40</v>
      </c>
      <c r="G16" s="8">
        <v>17000</v>
      </c>
      <c r="H16" s="9">
        <f t="shared" si="0"/>
        <v>1700</v>
      </c>
      <c r="I16" s="10">
        <v>28000</v>
      </c>
      <c r="J16" s="9">
        <f t="shared" si="1"/>
        <v>5880</v>
      </c>
      <c r="K16" s="9">
        <v>4500</v>
      </c>
      <c r="L16" s="10">
        <f t="shared" si="2"/>
        <v>45000</v>
      </c>
      <c r="M16" s="9">
        <f t="shared" si="3"/>
        <v>12080</v>
      </c>
      <c r="N16" s="10">
        <f t="shared" si="4"/>
        <v>57080</v>
      </c>
    </row>
    <row r="17" spans="1:14" x14ac:dyDescent="0.25">
      <c r="A17" s="2"/>
      <c r="B17" s="2"/>
      <c r="C17" s="2"/>
      <c r="D17" s="2"/>
      <c r="E17" s="2"/>
      <c r="F17">
        <f>SUM(F4:F16)</f>
        <v>1150</v>
      </c>
      <c r="G17" s="10">
        <f>SUM(G4:G16)</f>
        <v>277525</v>
      </c>
      <c r="H17" s="2"/>
      <c r="I17" s="10">
        <f>SUM(I4:I16)</f>
        <v>922575</v>
      </c>
      <c r="J17" s="2"/>
      <c r="K17" s="2"/>
      <c r="L17" s="10">
        <f>SUM(L4:L16)</f>
        <v>1200100</v>
      </c>
      <c r="M17" s="2"/>
      <c r="N17" s="24"/>
    </row>
    <row r="18" spans="1:14" x14ac:dyDescent="0.25">
      <c r="B18" s="25"/>
      <c r="C18" s="26"/>
      <c r="D18" s="25"/>
      <c r="G18" s="12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</dc:creator>
  <cp:lastModifiedBy>Gebruiker</cp:lastModifiedBy>
  <cp:lastPrinted>2018-06-14T06:13:58Z</cp:lastPrinted>
  <dcterms:created xsi:type="dcterms:W3CDTF">2012-12-26T13:44:11Z</dcterms:created>
  <dcterms:modified xsi:type="dcterms:W3CDTF">2019-02-16T15:41:26Z</dcterms:modified>
</cp:coreProperties>
</file>